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60" windowWidth="30660" windowHeight="13248"/>
  </bookViews>
  <sheets>
    <sheet name="Pulsar Order Document" sheetId="1" r:id="rId1"/>
  </sheets>
  <definedNames>
    <definedName name="_xlnm.Print_Area" localSheetId="0">'Pulsar Order Document'!$B$1:$D$31</definedName>
    <definedName name="PRODUCT">INDIRECT(ADDRESS(36-1+MATCH('Pulsar Order Document'!$C$26,'Pulsar Order Document'!#REF!,0),3))</definedName>
  </definedNames>
  <calcPr calcId="125725"/>
</workbook>
</file>

<file path=xl/calcChain.xml><?xml version="1.0" encoding="utf-8"?>
<calcChain xmlns="http://schemas.openxmlformats.org/spreadsheetml/2006/main">
  <c r="L27" i="1"/>
  <c r="C27" s="1"/>
  <c r="D29" l="1"/>
  <c r="D28"/>
  <c r="L29"/>
  <c r="C29" s="1"/>
  <c r="L28"/>
  <c r="C28" s="1"/>
  <c r="K24"/>
  <c r="J24"/>
  <c r="I24"/>
  <c r="H24"/>
  <c r="H25" l="1"/>
  <c r="H26" s="1"/>
  <c r="C26" s="1"/>
</calcChain>
</file>

<file path=xl/sharedStrings.xml><?xml version="1.0" encoding="utf-8"?>
<sst xmlns="http://schemas.openxmlformats.org/spreadsheetml/2006/main" count="77" uniqueCount="68">
  <si>
    <t>FEATURE</t>
  </si>
  <si>
    <t>SPECIFICATION</t>
  </si>
  <si>
    <t>NOTES</t>
  </si>
  <si>
    <t>ORIENTATION</t>
  </si>
  <si>
    <t>FINISH</t>
  </si>
  <si>
    <t>OVER-RIDE KEY DIFFER</t>
  </si>
  <si>
    <t>OVER-RIDE KEY MASTER</t>
  </si>
  <si>
    <t>SPECIAL KEY REQUESTS</t>
  </si>
  <si>
    <t>Order/Enquiry Ref.:</t>
  </si>
  <si>
    <t>Customer:</t>
  </si>
  <si>
    <t>SELECT FROM PULL-DOWN MENU</t>
  </si>
  <si>
    <t>DEFAULT IS NO MASTER</t>
  </si>
  <si>
    <t>ADDITIONAL COMMENTS:</t>
  </si>
  <si>
    <t>DEFAULT IS 2 KEYS PER 50 LOCKS</t>
  </si>
  <si>
    <t>OPERATING MODE</t>
  </si>
  <si>
    <t>NO</t>
  </si>
  <si>
    <t>SALES TO SPECIFY FROM CHART 177E</t>
  </si>
  <si>
    <t>PACKING</t>
  </si>
  <si>
    <t>DOOR SURFACE TO CAM FIXING FACE</t>
  </si>
  <si>
    <t>INDIVIDUAL CARTONS</t>
  </si>
  <si>
    <t>BULK PACKAGING</t>
  </si>
  <si>
    <t>YES</t>
  </si>
  <si>
    <t>Digital Combination Lock SPECIFICATION</t>
  </si>
  <si>
    <t>DCL PRODUCT</t>
  </si>
  <si>
    <t>3786  PULSAR</t>
  </si>
  <si>
    <t>(1) 17mm</t>
  </si>
  <si>
    <t>(2) 21mm</t>
  </si>
  <si>
    <t>ESCUTCHEON FINISH</t>
  </si>
  <si>
    <t>(0H)  BLACK</t>
  </si>
  <si>
    <t>BLACK (Standard)</t>
  </si>
  <si>
    <t>CHROME (Special Request)</t>
  </si>
  <si>
    <t>PRIVATE</t>
  </si>
  <si>
    <t>PUBLIC</t>
  </si>
  <si>
    <t>PANEL
DOOR THICKNESS</t>
  </si>
  <si>
    <t>PULSAR PRODUCT No.</t>
  </si>
  <si>
    <t>(1)  VERTICAL</t>
  </si>
  <si>
    <t>L&amp;F CARD</t>
  </si>
  <si>
    <t>CUSTOMER</t>
  </si>
  <si>
    <t>L&amp;F FOB</t>
  </si>
  <si>
    <t>L&amp;F STICKER</t>
  </si>
  <si>
    <t>L&amp;F WRIST BAND</t>
  </si>
  <si>
    <t>CUSTOMER CARD</t>
  </si>
  <si>
    <t>Request Sample Card</t>
  </si>
  <si>
    <t>MASTER CARD</t>
  </si>
  <si>
    <t>USER CARD</t>
  </si>
  <si>
    <t>MASTER CARD QTY</t>
  </si>
  <si>
    <t>USER CARD QTY</t>
  </si>
  <si>
    <t>MASTER CARD No.</t>
  </si>
  <si>
    <t>USER CARD No.</t>
  </si>
  <si>
    <t>QTY</t>
  </si>
  <si>
    <t>DOOR THICKNESS</t>
  </si>
  <si>
    <t>SCREW PART No.</t>
  </si>
  <si>
    <t>11.0mm - 15.9mm</t>
  </si>
  <si>
    <t>16.0mm - 20.9mm</t>
  </si>
  <si>
    <t xml:space="preserve"> 7.0mm - 10.9mm</t>
  </si>
  <si>
    <t xml:space="preserve"> 0.0mm -  2.9mm</t>
  </si>
  <si>
    <t xml:space="preserve"> 3.0mm -  6.9mm</t>
  </si>
  <si>
    <t>FIXING SCREWS</t>
  </si>
  <si>
    <t>3 per Lock</t>
  </si>
  <si>
    <t>STANDARD CAM 8mm SQ.</t>
  </si>
  <si>
    <t>Rev.2 (May2018)</t>
  </si>
  <si>
    <t>21.0mm - 26.0mm Require CAM Extension</t>
  </si>
  <si>
    <t>9080635 + 8025005 + 9084012</t>
  </si>
  <si>
    <t>Vertical Lock can be used for RH or LH use
badge would be on side</t>
  </si>
  <si>
    <t>Date of Order:</t>
  </si>
  <si>
    <t>(3) 20mm</t>
  </si>
  <si>
    <t>(4) 24mm</t>
  </si>
  <si>
    <t>Fixing kit selection COMMAND</t>
  </si>
</sst>
</file>

<file path=xl/styles.xml><?xml version="1.0" encoding="utf-8"?>
<styleSheet xmlns="http://schemas.openxmlformats.org/spreadsheetml/2006/main">
  <numFmts count="1">
    <numFmt numFmtId="164" formatCode="0.0&quot;mm&quot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0" fillId="0" borderId="2" xfId="0" applyBorder="1" applyAlignment="1" applyProtection="1">
      <alignment vertical="top" wrapText="1"/>
    </xf>
    <xf numFmtId="0" fontId="3" fillId="0" borderId="0" xfId="0" applyFont="1" applyAlignment="1" applyProtection="1">
      <alignment horizontal="left" indent="1"/>
    </xf>
    <xf numFmtId="0" fontId="0" fillId="0" borderId="2" xfId="0" applyFill="1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5" fillId="0" borderId="0" xfId="0" applyFont="1" applyFill="1" applyBorder="1" applyProtection="1"/>
    <xf numFmtId="0" fontId="7" fillId="3" borderId="2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4" borderId="13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 wrapText="1"/>
    </xf>
    <xf numFmtId="0" fontId="0" fillId="0" borderId="0" xfId="0" applyFill="1" applyProtection="1"/>
    <xf numFmtId="0" fontId="6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0" fillId="0" borderId="0" xfId="0" applyBorder="1" applyAlignment="1" applyProtection="1">
      <alignment horizontal="left"/>
    </xf>
    <xf numFmtId="0" fontId="0" fillId="2" borderId="2" xfId="0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0" fillId="0" borderId="0" xfId="0" applyBorder="1" applyProtection="1"/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 vertical="center"/>
    </xf>
    <xf numFmtId="164" fontId="0" fillId="0" borderId="0" xfId="0" applyNumberFormat="1" applyBorder="1" applyAlignment="1">
      <alignment horizontal="right" indent="2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 indent="2"/>
    </xf>
    <xf numFmtId="0" fontId="0" fillId="4" borderId="1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5" borderId="18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7" fillId="3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45720</xdr:rowOff>
    </xdr:from>
    <xdr:to>
      <xdr:col>2</xdr:col>
      <xdr:colOff>1653540</xdr:colOff>
      <xdr:row>0</xdr:row>
      <xdr:rowOff>732503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45720"/>
          <a:ext cx="3108960" cy="6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1100668</xdr:colOff>
      <xdr:row>32</xdr:row>
      <xdr:rowOff>0</xdr:rowOff>
    </xdr:from>
    <xdr:to>
      <xdr:col>2</xdr:col>
      <xdr:colOff>1811868</xdr:colOff>
      <xdr:row>32</xdr:row>
      <xdr:rowOff>1778000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2401" y="55092601"/>
          <a:ext cx="711200" cy="17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981074</xdr:colOff>
      <xdr:row>22</xdr:row>
      <xdr:rowOff>9525</xdr:rowOff>
    </xdr:from>
    <xdr:to>
      <xdr:col>2</xdr:col>
      <xdr:colOff>1947333</xdr:colOff>
      <xdr:row>24</xdr:row>
      <xdr:rowOff>189781</xdr:rowOff>
    </xdr:to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2807" y="6012392"/>
          <a:ext cx="966259" cy="2576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220139</xdr:colOff>
      <xdr:row>0</xdr:row>
      <xdr:rowOff>33866</xdr:rowOff>
    </xdr:from>
    <xdr:to>
      <xdr:col>3</xdr:col>
      <xdr:colOff>2216983</xdr:colOff>
      <xdr:row>1</xdr:row>
      <xdr:rowOff>8466</xdr:rowOff>
    </xdr:to>
    <xdr:pic>
      <xdr:nvPicPr>
        <xdr:cNvPr id="12" name="Picture 11" descr="Pulsa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15939" y="33866"/>
          <a:ext cx="1996844" cy="80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42"/>
  <sheetViews>
    <sheetView showGridLines="0" showRowColHeaders="0" tabSelected="1" showRuler="0" zoomScale="90" zoomScaleNormal="90" zoomScalePageLayoutView="85" workbookViewId="0">
      <selection activeCell="D30" sqref="D30"/>
    </sheetView>
  </sheetViews>
  <sheetFormatPr defaultRowHeight="14.4"/>
  <cols>
    <col min="1" max="1" width="0.77734375" style="1" customWidth="1"/>
    <col min="2" max="2" width="22.44140625" style="1" customWidth="1"/>
    <col min="3" max="3" width="42.33203125" style="2" customWidth="1"/>
    <col min="4" max="4" width="33.88671875" style="2" customWidth="1"/>
    <col min="5" max="5" width="11" style="1" customWidth="1"/>
    <col min="6" max="6" width="8.88671875" style="1" customWidth="1"/>
    <col min="7" max="7" width="8.88671875" style="1" hidden="1" customWidth="1"/>
    <col min="8" max="8" width="41.44140625" style="1" hidden="1" customWidth="1"/>
    <col min="9" max="9" width="8.88671875" style="1" hidden="1" customWidth="1"/>
    <col min="10" max="10" width="8.21875" style="1" hidden="1" customWidth="1"/>
    <col min="11" max="11" width="8.88671875" style="1" hidden="1" customWidth="1"/>
    <col min="12" max="12" width="16.109375" style="1" hidden="1" customWidth="1"/>
    <col min="13" max="13" width="19.44140625" style="1" hidden="1" customWidth="1"/>
    <col min="14" max="14" width="5.33203125" style="1" hidden="1" customWidth="1"/>
    <col min="15" max="15" width="37.5546875" style="1" hidden="1" customWidth="1"/>
    <col min="16" max="16" width="29.5546875" style="1" hidden="1" customWidth="1"/>
    <col min="17" max="16384" width="8.88671875" style="1"/>
  </cols>
  <sheetData>
    <row r="1" spans="2:16" ht="65.400000000000006" customHeight="1"/>
    <row r="2" spans="2:16" ht="22.95" customHeight="1">
      <c r="B2" s="13" t="s">
        <v>9</v>
      </c>
      <c r="C2" s="39"/>
      <c r="H2" s="26"/>
    </row>
    <row r="3" spans="2:16" ht="22.95" customHeight="1">
      <c r="B3" s="13" t="s">
        <v>8</v>
      </c>
      <c r="C3" s="39"/>
      <c r="H3" s="27"/>
    </row>
    <row r="4" spans="2:16" ht="22.95" customHeight="1">
      <c r="B4" s="13" t="s">
        <v>64</v>
      </c>
      <c r="C4" s="51"/>
      <c r="H4" s="27"/>
    </row>
    <row r="5" spans="2:16" ht="12" customHeight="1">
      <c r="D5" s="48" t="s">
        <v>60</v>
      </c>
    </row>
    <row r="6" spans="2:16" ht="22.8" customHeight="1" thickBot="1">
      <c r="B6" s="53" t="s">
        <v>22</v>
      </c>
      <c r="C6" s="53"/>
      <c r="D6" s="53"/>
      <c r="H6" s="19"/>
      <c r="J6" s="28"/>
    </row>
    <row r="7" spans="2:16" ht="19.95" customHeight="1" thickBot="1">
      <c r="B7" s="3" t="s">
        <v>0</v>
      </c>
      <c r="C7" s="4" t="s">
        <v>1</v>
      </c>
      <c r="D7" s="5" t="s">
        <v>2</v>
      </c>
      <c r="H7" s="19"/>
      <c r="J7" s="28"/>
      <c r="O7" s="49" t="s">
        <v>50</v>
      </c>
      <c r="P7" s="50" t="s">
        <v>51</v>
      </c>
    </row>
    <row r="8" spans="2:16" ht="19.05" customHeight="1" thickTop="1">
      <c r="B8" s="6" t="s">
        <v>23</v>
      </c>
      <c r="C8" s="47" t="s">
        <v>24</v>
      </c>
      <c r="D8" s="22"/>
      <c r="M8" s="2"/>
    </row>
    <row r="9" spans="2:16" ht="27" customHeight="1">
      <c r="B9" s="18" t="s">
        <v>18</v>
      </c>
      <c r="C9" s="33"/>
      <c r="D9" s="15" t="s">
        <v>10</v>
      </c>
      <c r="H9" s="29" t="s">
        <v>25</v>
      </c>
      <c r="J9" s="1" t="s">
        <v>31</v>
      </c>
      <c r="L9" s="1" t="s">
        <v>36</v>
      </c>
      <c r="M9" s="2">
        <v>9311001</v>
      </c>
      <c r="O9" s="43" t="s">
        <v>55</v>
      </c>
      <c r="P9" s="42">
        <v>9080612</v>
      </c>
    </row>
    <row r="10" spans="2:16" ht="19.05" customHeight="1">
      <c r="B10" s="7" t="s">
        <v>3</v>
      </c>
      <c r="C10" s="30" t="s">
        <v>35</v>
      </c>
      <c r="D10" s="54" t="s">
        <v>63</v>
      </c>
      <c r="H10" s="29" t="s">
        <v>26</v>
      </c>
      <c r="J10" s="20" t="s">
        <v>32</v>
      </c>
      <c r="L10" s="1" t="s">
        <v>37</v>
      </c>
      <c r="M10" s="2" t="s">
        <v>42</v>
      </c>
      <c r="O10" s="43" t="s">
        <v>56</v>
      </c>
      <c r="P10" s="42">
        <v>9080616</v>
      </c>
    </row>
    <row r="11" spans="2:16" ht="19.05" customHeight="1">
      <c r="B11" s="7" t="s">
        <v>4</v>
      </c>
      <c r="C11" s="30" t="s">
        <v>28</v>
      </c>
      <c r="D11" s="55"/>
      <c r="H11" s="29" t="s">
        <v>65</v>
      </c>
      <c r="J11" s="31"/>
      <c r="M11" s="2"/>
      <c r="O11" s="43" t="s">
        <v>54</v>
      </c>
      <c r="P11" s="42">
        <v>9080620</v>
      </c>
    </row>
    <row r="12" spans="2:16" ht="19.05" customHeight="1">
      <c r="B12" s="7" t="s">
        <v>27</v>
      </c>
      <c r="C12" s="34"/>
      <c r="D12" s="15" t="s">
        <v>10</v>
      </c>
      <c r="H12" s="29" t="s">
        <v>66</v>
      </c>
      <c r="J12" s="20" t="s">
        <v>21</v>
      </c>
      <c r="M12" s="2"/>
      <c r="O12" s="43" t="s">
        <v>52</v>
      </c>
      <c r="P12" s="42">
        <v>9080625</v>
      </c>
    </row>
    <row r="13" spans="2:16" ht="19.05" customHeight="1">
      <c r="B13" s="7" t="s">
        <v>14</v>
      </c>
      <c r="C13" s="34"/>
      <c r="D13" s="15" t="s">
        <v>10</v>
      </c>
      <c r="J13" s="20" t="s">
        <v>15</v>
      </c>
      <c r="L13" s="1" t="s">
        <v>36</v>
      </c>
      <c r="M13" s="2">
        <v>9311002</v>
      </c>
      <c r="O13" s="43" t="s">
        <v>53</v>
      </c>
      <c r="P13" s="42">
        <v>9080630</v>
      </c>
    </row>
    <row r="14" spans="2:16" ht="19.05" customHeight="1">
      <c r="B14" s="7" t="s">
        <v>43</v>
      </c>
      <c r="C14" s="34"/>
      <c r="D14" s="15" t="s">
        <v>10</v>
      </c>
      <c r="J14" s="31"/>
      <c r="L14" s="1" t="s">
        <v>38</v>
      </c>
      <c r="M14" s="2">
        <v>9311006</v>
      </c>
      <c r="O14" s="43" t="s">
        <v>61</v>
      </c>
      <c r="P14" s="42" t="s">
        <v>62</v>
      </c>
    </row>
    <row r="15" spans="2:16" ht="19.05" customHeight="1">
      <c r="B15" s="7" t="s">
        <v>45</v>
      </c>
      <c r="C15" s="34"/>
      <c r="D15" s="8"/>
      <c r="H15" s="20" t="s">
        <v>29</v>
      </c>
      <c r="J15" s="31"/>
      <c r="L15" s="1" t="s">
        <v>39</v>
      </c>
      <c r="M15" s="2">
        <v>9311008</v>
      </c>
      <c r="O15" s="41"/>
    </row>
    <row r="16" spans="2:16" ht="19.05" customHeight="1">
      <c r="B16" s="7" t="s">
        <v>44</v>
      </c>
      <c r="C16" s="34"/>
      <c r="D16" s="15" t="s">
        <v>10</v>
      </c>
      <c r="H16" s="20" t="s">
        <v>30</v>
      </c>
      <c r="J16" s="31"/>
      <c r="L16" s="1" t="s">
        <v>40</v>
      </c>
      <c r="M16" s="2">
        <v>9311007</v>
      </c>
      <c r="O16" s="41"/>
    </row>
    <row r="17" spans="2:15" ht="19.05" customHeight="1">
      <c r="B17" s="7" t="s">
        <v>46</v>
      </c>
      <c r="C17" s="35"/>
      <c r="D17" s="8"/>
      <c r="J17" s="31"/>
      <c r="L17" s="1" t="s">
        <v>41</v>
      </c>
      <c r="M17" s="2" t="s">
        <v>42</v>
      </c>
      <c r="O17" s="41"/>
    </row>
    <row r="18" spans="2:15" ht="19.05" customHeight="1">
      <c r="B18" s="7" t="s">
        <v>5</v>
      </c>
      <c r="C18" s="34"/>
      <c r="D18" s="8" t="s">
        <v>16</v>
      </c>
      <c r="M18" s="2"/>
      <c r="O18" s="41"/>
    </row>
    <row r="19" spans="2:15" ht="19.05" customHeight="1">
      <c r="B19" s="7" t="s">
        <v>6</v>
      </c>
      <c r="C19" s="34" t="s">
        <v>15</v>
      </c>
      <c r="D19" s="15" t="s">
        <v>11</v>
      </c>
      <c r="H19" s="32" t="s">
        <v>19</v>
      </c>
      <c r="M19" s="2"/>
      <c r="O19" s="41"/>
    </row>
    <row r="20" spans="2:15" ht="19.05" customHeight="1">
      <c r="B20" s="16" t="s">
        <v>7</v>
      </c>
      <c r="C20" s="36"/>
      <c r="D20" s="17" t="s">
        <v>13</v>
      </c>
      <c r="H20" s="32" t="s">
        <v>20</v>
      </c>
    </row>
    <row r="21" spans="2:15" ht="19.05" customHeight="1">
      <c r="B21" s="23" t="s">
        <v>17</v>
      </c>
      <c r="C21" s="36"/>
      <c r="D21" s="24" t="s">
        <v>10</v>
      </c>
    </row>
    <row r="22" spans="2:15" ht="30" customHeight="1" thickBot="1">
      <c r="B22" s="25" t="s">
        <v>33</v>
      </c>
      <c r="C22" s="46"/>
      <c r="D22" s="44" t="s">
        <v>10</v>
      </c>
      <c r="H22" s="31"/>
    </row>
    <row r="23" spans="2:15" ht="9" customHeight="1">
      <c r="B23" s="9"/>
      <c r="C23" s="10"/>
      <c r="D23" s="10"/>
    </row>
    <row r="24" spans="2:15" ht="179.4" customHeight="1">
      <c r="B24" s="9"/>
      <c r="C24" s="10"/>
      <c r="D24" s="10"/>
      <c r="H24" s="32">
        <f>3786</f>
        <v>3786</v>
      </c>
      <c r="I24" s="1" t="str">
        <f>MID(C9,2,1)</f>
        <v/>
      </c>
      <c r="J24" s="1" t="str">
        <f>MID(C10,2,1)</f>
        <v>1</v>
      </c>
      <c r="K24" s="1" t="str">
        <f>MID(C11,2,2)</f>
        <v>0H</v>
      </c>
    </row>
    <row r="25" spans="2:15" ht="19.95" customHeight="1">
      <c r="B25" s="9"/>
      <c r="C25" s="11"/>
      <c r="D25" s="38" t="s">
        <v>49</v>
      </c>
      <c r="H25" s="32" t="str">
        <f>H24&amp;I24&amp;J24&amp;K24</f>
        <v>378610H</v>
      </c>
    </row>
    <row r="26" spans="2:15" ht="19.95" customHeight="1">
      <c r="B26" s="14" t="s">
        <v>34</v>
      </c>
      <c r="C26" s="21" t="str">
        <f>IF(H26="H",H25,(IF(H26="","INCOMPLETE SELECTION")))</f>
        <v>INCOMPLETE SELECTION</v>
      </c>
      <c r="D26" s="34"/>
      <c r="H26" s="32" t="str">
        <f>MID(H25,8,1)</f>
        <v/>
      </c>
      <c r="L26" s="56" t="s">
        <v>67</v>
      </c>
    </row>
    <row r="27" spans="2:15" ht="19.95" customHeight="1">
      <c r="B27" s="14" t="s">
        <v>57</v>
      </c>
      <c r="C27" s="57" t="str">
        <f>IF(C22&gt;" ",L27,"Please specify panel thickness")</f>
        <v>Please specify panel thickness</v>
      </c>
      <c r="D27" s="45" t="s">
        <v>58</v>
      </c>
      <c r="H27" s="32"/>
      <c r="L27" s="21" t="e">
        <f>VLOOKUP(C22,O9:P14,2,FALSE)</f>
        <v>#N/A</v>
      </c>
    </row>
    <row r="28" spans="2:15" ht="19.95" customHeight="1">
      <c r="B28" s="14" t="s">
        <v>47</v>
      </c>
      <c r="C28" s="57" t="str">
        <f>IF(C14&gt;" ",L28,"Please specify card")</f>
        <v>Please specify card</v>
      </c>
      <c r="D28" s="40">
        <f>C15</f>
        <v>0</v>
      </c>
      <c r="H28" s="32"/>
      <c r="L28" s="21" t="e">
        <f>VLOOKUP(C14,L9:M10,2,FALSE)</f>
        <v>#N/A</v>
      </c>
    </row>
    <row r="29" spans="2:15" ht="19.95" customHeight="1">
      <c r="B29" s="14" t="s">
        <v>48</v>
      </c>
      <c r="C29" s="57" t="str">
        <f>IF(C16&gt;" ",L29,"Please specify item")</f>
        <v>Please specify item</v>
      </c>
      <c r="D29" s="40">
        <f>C17</f>
        <v>0</v>
      </c>
      <c r="H29" s="32"/>
      <c r="L29" s="21" t="e">
        <f>VLOOKUP(C16,L13:M17,2,FALSE)</f>
        <v>#N/A</v>
      </c>
    </row>
    <row r="30" spans="2:15" ht="19.95" customHeight="1">
      <c r="B30" s="14" t="s">
        <v>59</v>
      </c>
      <c r="C30" s="37"/>
      <c r="D30" s="34"/>
      <c r="H30" s="32"/>
    </row>
    <row r="31" spans="2:15" ht="55.05" customHeight="1">
      <c r="B31" s="12" t="s">
        <v>12</v>
      </c>
      <c r="C31" s="52"/>
      <c r="D31" s="52"/>
      <c r="H31" s="32"/>
    </row>
    <row r="32" spans="2:15" ht="196.2" customHeight="1">
      <c r="B32" s="9"/>
      <c r="C32" s="10"/>
      <c r="D32" s="10"/>
      <c r="H32" s="32"/>
    </row>
    <row r="33" ht="169.95" customHeight="1"/>
    <row r="34" ht="169.95" customHeight="1"/>
    <row r="35" ht="169.95" customHeight="1"/>
    <row r="36" ht="169.95" customHeight="1"/>
    <row r="37" ht="169.95" customHeight="1"/>
    <row r="38" ht="169.95" customHeight="1"/>
    <row r="39" ht="169.95" customHeight="1"/>
    <row r="40" ht="169.95" customHeight="1"/>
    <row r="41" ht="169.95" customHeight="1"/>
    <row r="42" ht="169.95" customHeight="1"/>
  </sheetData>
  <sheetProtection password="9FF6" sheet="1" objects="1" scenarios="1" selectLockedCells="1"/>
  <mergeCells count="3">
    <mergeCell ref="C31:D31"/>
    <mergeCell ref="B6:D6"/>
    <mergeCell ref="D10:D11"/>
  </mergeCells>
  <dataValidations count="8">
    <dataValidation type="list" allowBlank="1" showInputMessage="1" showErrorMessage="1" sqref="C21">
      <formula1>$H$18:$H$20</formula1>
    </dataValidation>
    <dataValidation type="list" allowBlank="1" showInputMessage="1" showErrorMessage="1" sqref="C19">
      <formula1>$J$12:$J$13</formula1>
    </dataValidation>
    <dataValidation type="list" allowBlank="1" showInputMessage="1" showErrorMessage="1" sqref="C13">
      <formula1>$J$8:$J$10</formula1>
    </dataValidation>
    <dataValidation type="list" allowBlank="1" showInputMessage="1" showErrorMessage="1" sqref="C12">
      <formula1>$H$14:$H$16</formula1>
    </dataValidation>
    <dataValidation type="list" allowBlank="1" showInputMessage="1" showErrorMessage="1" sqref="C9">
      <formula1>$H$8:$H$12</formula1>
    </dataValidation>
    <dataValidation type="list" allowBlank="1" showInputMessage="1" showErrorMessage="1" sqref="C14">
      <formula1>$L$8:$L$10</formula1>
    </dataValidation>
    <dataValidation type="list" allowBlank="1" showInputMessage="1" showErrorMessage="1" sqref="C16">
      <formula1>$L$12:$L$17</formula1>
    </dataValidation>
    <dataValidation type="list" allowBlank="1" showInputMessage="1" showErrorMessage="1" sqref="C22">
      <formula1>$O$8:$O$14</formula1>
    </dataValidation>
  </dataValidations>
  <printOptions horizontalCentered="1" verticalCentered="1"/>
  <pageMargins left="0" right="0" top="0.35433070866141736" bottom="0.35433070866141736" header="0.31496062992125984" footer="0.31496062992125984"/>
  <pageSetup paperSize="9" scale="9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Pulsar Order Document</vt:lpstr>
      <vt:lpstr>'Pulsar Order Document'!Print_Area</vt:lpstr>
    </vt:vector>
  </TitlesOfParts>
  <Company>User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3786</dc:title>
  <dc:subject>Pulsar RFID</dc:subject>
  <dc:creator>Lower and Fletcher Ltd</dc:creator>
  <cp:lastModifiedBy>Andys</cp:lastModifiedBy>
  <cp:lastPrinted>2018-05-09T09:39:31Z</cp:lastPrinted>
  <dcterms:created xsi:type="dcterms:W3CDTF">2017-12-19T08:27:10Z</dcterms:created>
  <dcterms:modified xsi:type="dcterms:W3CDTF">2018-10-17T11:12:13Z</dcterms:modified>
</cp:coreProperties>
</file>